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School\ASG\"/>
    </mc:Choice>
  </mc:AlternateContent>
  <xr:revisionPtr revIDLastSave="0" documentId="13_ncr:1_{B6DE8541-9579-454B-B12F-4CD9D659219C}" xr6:coauthVersionLast="44" xr6:coauthVersionMax="44" xr10:uidLastSave="{00000000-0000-0000-0000-000000000000}"/>
  <bookViews>
    <workbookView xWindow="-120" yWindow="-120" windowWidth="38640" windowHeight="21840" xr2:uid="{23C8442C-BCAA-43CB-A861-C7EE53B2D391}"/>
  </bookViews>
  <sheets>
    <sheet name="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2" i="1" l="1"/>
  <c r="C124" i="1" s="1"/>
  <c r="C114" i="1"/>
  <c r="C108" i="1"/>
  <c r="C104" i="1"/>
  <c r="C99" i="1"/>
  <c r="C116" i="1" s="1"/>
  <c r="C91" i="1"/>
  <c r="C85" i="1"/>
  <c r="C93" i="1" s="1"/>
  <c r="C77" i="1"/>
  <c r="C75" i="1"/>
  <c r="C69" i="1"/>
  <c r="C60" i="1"/>
  <c r="C62" i="1" s="1"/>
  <c r="C56" i="1"/>
  <c r="C48" i="1"/>
  <c r="C30" i="1"/>
  <c r="C32" i="1" s="1"/>
  <c r="C127" i="1" s="1"/>
  <c r="C26" i="1"/>
  <c r="C17" i="1"/>
  <c r="C12" i="1"/>
  <c r="C19" i="1" l="1"/>
  <c r="C128" i="1"/>
  <c r="C129" i="1" s="1"/>
</calcChain>
</file>

<file path=xl/sharedStrings.xml><?xml version="1.0" encoding="utf-8"?>
<sst xmlns="http://schemas.openxmlformats.org/spreadsheetml/2006/main" count="100" uniqueCount="100">
  <si>
    <t>Fiscal Year 2020 - Approved Budget</t>
  </si>
  <si>
    <t>Category</t>
  </si>
  <si>
    <t>Subcategory</t>
  </si>
  <si>
    <t>Allocation</t>
  </si>
  <si>
    <t>Description</t>
  </si>
  <si>
    <t>Assets / Revenues</t>
  </si>
  <si>
    <t>(0) ASSETS</t>
  </si>
  <si>
    <t>(0.1) Reserves</t>
  </si>
  <si>
    <t>(0.1.1) Reserve Fund</t>
  </si>
  <si>
    <t>(0.1) Subtotal</t>
  </si>
  <si>
    <t>(0.2) Capital</t>
  </si>
  <si>
    <t>(0.2.1) Capital Equipment</t>
  </si>
  <si>
    <t>(0.2.2) Investment Value</t>
  </si>
  <si>
    <t>(0.2) Subtotal</t>
  </si>
  <si>
    <t>(0) Subtotal</t>
  </si>
  <si>
    <t>(1) EXPECTED REVENUES</t>
  </si>
  <si>
    <t>(1.1) Recurring</t>
  </si>
  <si>
    <t>(1.1.1) Student Fee Collection</t>
  </si>
  <si>
    <t>(1.1.2) Investment Income</t>
  </si>
  <si>
    <t>(1.1) Subtotal</t>
  </si>
  <si>
    <t>(1.2) Non-Recurring</t>
  </si>
  <si>
    <t>(1.2.1) Rollover from FY2019</t>
  </si>
  <si>
    <t>(1.2) Subtotal</t>
  </si>
  <si>
    <t>(1) Subtotal</t>
  </si>
  <si>
    <t>Allocations / Expected Expenses</t>
  </si>
  <si>
    <t>(2) PERSONNEL</t>
  </si>
  <si>
    <t>(2.1) Officers</t>
  </si>
  <si>
    <t>(2.1.1) President</t>
  </si>
  <si>
    <t>(2.1.2) Senior Vice President</t>
  </si>
  <si>
    <t>(2.1.3) Chief of Staff</t>
  </si>
  <si>
    <t>(2.1.4) VP of Government Outreach</t>
  </si>
  <si>
    <t>(2.1.5) VP of Media Outreach</t>
  </si>
  <si>
    <t>(2.1.6) VP of Campus Outreach</t>
  </si>
  <si>
    <t>(2.1.7) VP of Budget and Finance</t>
  </si>
  <si>
    <t>(2.1.8) Graduate Student Representative</t>
  </si>
  <si>
    <t>(2.1.9) MSI Representative</t>
  </si>
  <si>
    <t>(2.1) Subtotal</t>
  </si>
  <si>
    <t>(2.2) Professional Staff</t>
  </si>
  <si>
    <t>(2.2.1) Advisor Salary</t>
  </si>
  <si>
    <t>(2.2.2) Advisor - Benefits - Reirement Plan</t>
  </si>
  <si>
    <t>(2.2.3) Advisor - Benefits - Health Insurance</t>
  </si>
  <si>
    <t>(2.2.4) Advisor - Taxes - Social Security</t>
  </si>
  <si>
    <t>(2.2.5) Advisor - Taxes - Medicare</t>
  </si>
  <si>
    <t>(2.2) Subtotal</t>
  </si>
  <si>
    <t>(2.3) Delegates</t>
  </si>
  <si>
    <t>(2.3.1) Campus Liaison Stipends</t>
  </si>
  <si>
    <t>(2.3) Subtotal</t>
  </si>
  <si>
    <t>(2) Subtotal</t>
  </si>
  <si>
    <t>(3) OFFICE &amp; OPERATIONS</t>
  </si>
  <si>
    <t>(3.1) Office</t>
  </si>
  <si>
    <t>(3.1.1) Telecommunications - Phones</t>
  </si>
  <si>
    <t>(3.1.2) Office Supplies and Maintenance</t>
  </si>
  <si>
    <t>(3.1) Subtotal</t>
  </si>
  <si>
    <t>(3.2) Information Technology</t>
  </si>
  <si>
    <t>(3.2.1) Website - Hosting</t>
  </si>
  <si>
    <t>(3.2.2) Media Outreach</t>
  </si>
  <si>
    <t>(3.2.3) Technology Replacement</t>
  </si>
  <si>
    <t>(3.2) Subtotal</t>
  </si>
  <si>
    <t>(3) Subtotal</t>
  </si>
  <si>
    <t>(4) MEETINGS</t>
  </si>
  <si>
    <t>(4.1) Business Meetings</t>
  </si>
  <si>
    <t>(4.1.1) Lodging</t>
  </si>
  <si>
    <t>(4.1.2) Mileage</t>
  </si>
  <si>
    <t>(4.1.3) Food</t>
  </si>
  <si>
    <t>(4.1) Subtotal</t>
  </si>
  <si>
    <t>(4.2) Special Events</t>
  </si>
  <si>
    <t>(4.2.1) Summer CSBP / EO Meetings</t>
  </si>
  <si>
    <t>(4.2.2) 2019 Sanders Dinner - Award Plaques</t>
  </si>
  <si>
    <t>(4.2.3) Presidential Search Committee - SBP Meeting</t>
  </si>
  <si>
    <t>(4.2) Subtotal</t>
  </si>
  <si>
    <t>(4) Subtotal</t>
  </si>
  <si>
    <t>(5) SPECIAL PROJECTS</t>
  </si>
  <si>
    <t>(5.1) Advocacy</t>
  </si>
  <si>
    <t>(5.1.1) Advocacy Trip to State Capitol</t>
  </si>
  <si>
    <t>(5.1) Subtotal</t>
  </si>
  <si>
    <t>(5.2) Grant Funds</t>
  </si>
  <si>
    <t>(5.2.1) Grant Funds</t>
  </si>
  <si>
    <t>Each institution may receive a maximum of $1,000.00 per academic year from grant funding.</t>
  </si>
  <si>
    <t>(5.2.2) Unrestricted Grant Funds</t>
  </si>
  <si>
    <t>Institutions may request additional grant funds from this line on a 
first come, first served basis after exceeding their initial allocation of $1,000.00 in 
line item 5.2.1.</t>
  </si>
  <si>
    <t>(5.2) Subtotal</t>
  </si>
  <si>
    <t>(5.3) Discretionary Funds</t>
  </si>
  <si>
    <t>(5.3.1) Discretionary Funds</t>
  </si>
  <si>
    <t>(5.3) Subtotal</t>
  </si>
  <si>
    <t>(5.4) Special Projects</t>
  </si>
  <si>
    <t>(5.4.1) Spring Initiative</t>
  </si>
  <si>
    <t>To be expended by the Committee on Campus Outreach to support the Spring Initiative. Any unexpected funds, as reported by the Vice President of Campus Outreach, shall be sent to (5.2.1) Grant Funds.</t>
  </si>
  <si>
    <t>(5.4.2) Graduate Student Initiative</t>
  </si>
  <si>
    <t>(5.4.3) MSI Initiative</t>
  </si>
  <si>
    <t>(5.4) Subtotal</t>
  </si>
  <si>
    <t>(5) Subtotal</t>
  </si>
  <si>
    <t>(6) ADMINISTRATIVE</t>
  </si>
  <si>
    <t>(6.1) Required Administrative</t>
  </si>
  <si>
    <t>(6.1.1) UNC General Administration - Financial Services</t>
  </si>
  <si>
    <t>(6.1) Subtotal</t>
  </si>
  <si>
    <t>(6) Subtotal</t>
  </si>
  <si>
    <t>EXPECTED TOTAL REVENUES</t>
  </si>
  <si>
    <t>EXPECTED TOTAL EXPENSES</t>
  </si>
  <si>
    <t>REVENUES LESS EXPENSES</t>
  </si>
  <si>
    <t>Amended 14 September 2019 by Finance Bill 48-01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</si>
</sst>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20"/>
      <color theme="0"/>
      <name val="Arial"/>
      <family val="2"/>
    </font>
    <font>
      <b/>
      <sz val="12"/>
      <color theme="0"/>
      <name val="Arial"/>
      <family val="2"/>
    </font>
    <font>
      <b/>
      <sz val="10"/>
      <color theme="1"/>
      <name val="Arial"/>
      <family val="2"/>
    </font>
    <font>
      <sz val="10"/>
      <color theme="1"/>
      <name val="Arial"/>
      <family val="2"/>
    </font>
    <font>
      <sz val="11"/>
      <color theme="1"/>
      <name val="Arial"/>
      <family val="2"/>
    </font>
    <font>
      <b/>
      <sz val="11"/>
      <color theme="0"/>
      <name val="Arial"/>
      <family val="2"/>
    </font>
  </fonts>
  <fills count="11">
    <fill>
      <patternFill patternType="none"/>
    </fill>
    <fill>
      <patternFill patternType="gray125"/>
    </fill>
    <fill>
      <patternFill patternType="solid">
        <fgColor theme="1"/>
        <bgColor indexed="64"/>
      </patternFill>
    </fill>
    <fill>
      <patternFill patternType="solid">
        <fgColor rgb="FFCC99FF"/>
        <bgColor indexed="64"/>
      </patternFill>
    </fill>
    <fill>
      <patternFill patternType="solid">
        <fgColor theme="0" tint="-0.14999847407452621"/>
        <bgColor indexed="64"/>
      </patternFill>
    </fill>
    <fill>
      <patternFill patternType="solid">
        <fgColor rgb="FF9999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A7A7"/>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7030A0"/>
      </top>
      <bottom/>
      <diagonal/>
    </border>
    <border>
      <left/>
      <right/>
      <top style="thin">
        <color rgb="FF7030A0"/>
      </top>
      <bottom/>
      <diagonal/>
    </border>
    <border>
      <left/>
      <right style="medium">
        <color indexed="64"/>
      </right>
      <top style="thin">
        <color rgb="FF7030A0"/>
      </top>
      <bottom/>
      <diagonal/>
    </border>
    <border>
      <left style="medium">
        <color indexed="64"/>
      </left>
      <right/>
      <top/>
      <bottom style="thin">
        <color rgb="FF7030A0"/>
      </bottom>
      <diagonal/>
    </border>
    <border>
      <left/>
      <right/>
      <top/>
      <bottom style="thin">
        <color rgb="FF7030A0"/>
      </bottom>
      <diagonal/>
    </border>
    <border>
      <left/>
      <right style="medium">
        <color indexed="64"/>
      </right>
      <top/>
      <bottom style="thin">
        <color rgb="FF7030A0"/>
      </bottom>
      <diagonal/>
    </border>
    <border>
      <left style="medium">
        <color indexed="64"/>
      </left>
      <right/>
      <top style="thin">
        <color theme="4"/>
      </top>
      <bottom/>
      <diagonal/>
    </border>
    <border>
      <left/>
      <right/>
      <top style="thin">
        <color theme="4"/>
      </top>
      <bottom/>
      <diagonal/>
    </border>
    <border>
      <left/>
      <right style="medium">
        <color indexed="64"/>
      </right>
      <top style="thin">
        <color theme="4"/>
      </top>
      <bottom/>
      <diagonal/>
    </border>
    <border>
      <left style="medium">
        <color indexed="64"/>
      </left>
      <right/>
      <top/>
      <bottom style="thin">
        <color theme="4"/>
      </bottom>
      <diagonal/>
    </border>
    <border>
      <left/>
      <right/>
      <top/>
      <bottom style="thin">
        <color theme="4"/>
      </bottom>
      <diagonal/>
    </border>
    <border>
      <left/>
      <right style="medium">
        <color indexed="64"/>
      </right>
      <top/>
      <bottom style="thin">
        <color theme="4"/>
      </bottom>
      <diagonal/>
    </border>
    <border>
      <left style="medium">
        <color indexed="64"/>
      </left>
      <right/>
      <top style="thin">
        <color theme="8"/>
      </top>
      <bottom/>
      <diagonal/>
    </border>
    <border>
      <left/>
      <right/>
      <top style="thin">
        <color theme="8"/>
      </top>
      <bottom/>
      <diagonal/>
    </border>
    <border>
      <left/>
      <right style="medium">
        <color indexed="64"/>
      </right>
      <top style="thin">
        <color theme="8"/>
      </top>
      <bottom/>
      <diagonal/>
    </border>
    <border>
      <left style="medium">
        <color indexed="64"/>
      </left>
      <right/>
      <top/>
      <bottom style="thin">
        <color theme="8"/>
      </bottom>
      <diagonal/>
    </border>
    <border>
      <left/>
      <right/>
      <top/>
      <bottom style="thin">
        <color theme="8"/>
      </bottom>
      <diagonal/>
    </border>
    <border>
      <left/>
      <right style="medium">
        <color indexed="64"/>
      </right>
      <top/>
      <bottom style="thin">
        <color theme="8"/>
      </bottom>
      <diagonal/>
    </border>
    <border>
      <left style="medium">
        <color indexed="64"/>
      </left>
      <right/>
      <top style="thin">
        <color theme="9"/>
      </top>
      <bottom/>
      <diagonal/>
    </border>
    <border>
      <left/>
      <right/>
      <top style="thin">
        <color theme="9"/>
      </top>
      <bottom/>
      <diagonal/>
    </border>
    <border>
      <left/>
      <right style="medium">
        <color indexed="64"/>
      </right>
      <top style="thin">
        <color theme="9"/>
      </top>
      <bottom/>
      <diagonal/>
    </border>
    <border>
      <left style="medium">
        <color indexed="64"/>
      </left>
      <right/>
      <top/>
      <bottom style="thin">
        <color theme="9"/>
      </bottom>
      <diagonal/>
    </border>
    <border>
      <left/>
      <right/>
      <top/>
      <bottom style="thin">
        <color theme="9"/>
      </bottom>
      <diagonal/>
    </border>
    <border>
      <left/>
      <right style="medium">
        <color indexed="64"/>
      </right>
      <top/>
      <bottom style="thin">
        <color theme="9"/>
      </bottom>
      <diagonal/>
    </border>
    <border>
      <left style="medium">
        <color indexed="64"/>
      </left>
      <right/>
      <top style="thin">
        <color theme="7"/>
      </top>
      <bottom/>
      <diagonal/>
    </border>
    <border>
      <left/>
      <right/>
      <top style="thin">
        <color theme="7"/>
      </top>
      <bottom/>
      <diagonal/>
    </border>
    <border>
      <left/>
      <right style="medium">
        <color indexed="64"/>
      </right>
      <top style="thin">
        <color theme="7"/>
      </top>
      <bottom/>
      <diagonal/>
    </border>
    <border>
      <left style="medium">
        <color indexed="64"/>
      </left>
      <right/>
      <top/>
      <bottom style="thin">
        <color theme="7"/>
      </bottom>
      <diagonal/>
    </border>
    <border>
      <left/>
      <right/>
      <top/>
      <bottom style="thin">
        <color theme="7"/>
      </bottom>
      <diagonal/>
    </border>
    <border>
      <left/>
      <right style="medium">
        <color indexed="64"/>
      </right>
      <top/>
      <bottom style="thin">
        <color theme="7"/>
      </bottom>
      <diagonal/>
    </border>
    <border>
      <left style="medium">
        <color indexed="64"/>
      </left>
      <right/>
      <top style="thin">
        <color theme="5"/>
      </top>
      <bottom/>
      <diagonal/>
    </border>
    <border>
      <left/>
      <right/>
      <top style="thin">
        <color theme="5"/>
      </top>
      <bottom/>
      <diagonal/>
    </border>
    <border>
      <left/>
      <right style="medium">
        <color indexed="64"/>
      </right>
      <top style="thin">
        <color theme="5"/>
      </top>
      <bottom/>
      <diagonal/>
    </border>
    <border>
      <left style="medium">
        <color indexed="64"/>
      </left>
      <right/>
      <top/>
      <bottom style="thin">
        <color theme="5"/>
      </bottom>
      <diagonal/>
    </border>
    <border>
      <left/>
      <right/>
      <top/>
      <bottom style="thin">
        <color theme="5"/>
      </bottom>
      <diagonal/>
    </border>
    <border>
      <left/>
      <right style="medium">
        <color indexed="64"/>
      </right>
      <top/>
      <bottom style="thin">
        <color theme="5"/>
      </bottom>
      <diagonal/>
    </border>
    <border>
      <left style="medium">
        <color indexed="64"/>
      </left>
      <right/>
      <top style="thin">
        <color rgb="FFFF0000"/>
      </top>
      <bottom/>
      <diagonal/>
    </border>
    <border>
      <left/>
      <right/>
      <top style="thin">
        <color rgb="FFFF0000"/>
      </top>
      <bottom/>
      <diagonal/>
    </border>
    <border>
      <left/>
      <right style="medium">
        <color indexed="64"/>
      </right>
      <top style="thin">
        <color rgb="FFFF0000"/>
      </top>
      <bottom/>
      <diagonal/>
    </border>
    <border>
      <left style="medium">
        <color indexed="64"/>
      </left>
      <right/>
      <top/>
      <bottom style="thin">
        <color rgb="FFFF0000"/>
      </bottom>
      <diagonal/>
    </border>
    <border>
      <left/>
      <right/>
      <top/>
      <bottom style="thin">
        <color rgb="FFFF0000"/>
      </bottom>
      <diagonal/>
    </border>
    <border>
      <left/>
      <right style="medium">
        <color indexed="64"/>
      </right>
      <top/>
      <bottom style="thin">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6" xfId="0" applyFont="1" applyFill="1" applyBorder="1"/>
    <xf numFmtId="0" fontId="5" fillId="3" borderId="7" xfId="0" applyFont="1" applyFill="1" applyBorder="1"/>
    <xf numFmtId="0" fontId="5" fillId="3" borderId="8" xfId="0" applyFont="1" applyFill="1" applyBorder="1"/>
    <xf numFmtId="0" fontId="4" fillId="4" borderId="4" xfId="0" applyFont="1" applyFill="1" applyBorder="1"/>
    <xf numFmtId="0" fontId="5" fillId="4" borderId="0" xfId="0" applyFont="1" applyFill="1"/>
    <xf numFmtId="0" fontId="5" fillId="4" borderId="5" xfId="0" applyFont="1" applyFill="1" applyBorder="1"/>
    <xf numFmtId="0" fontId="5" fillId="0" borderId="0" xfId="0" applyFont="1"/>
    <xf numFmtId="44" fontId="5" fillId="0" borderId="0" xfId="1" applyFont="1"/>
    <xf numFmtId="44" fontId="5" fillId="0" borderId="5" xfId="1" applyFont="1" applyBorder="1"/>
    <xf numFmtId="0" fontId="4" fillId="4" borderId="4" xfId="0" applyFont="1" applyFill="1" applyBorder="1" applyAlignment="1">
      <alignment horizontal="right"/>
    </xf>
    <xf numFmtId="44" fontId="5" fillId="4" borderId="0" xfId="0" applyNumberFormat="1" applyFont="1" applyFill="1"/>
    <xf numFmtId="44" fontId="5" fillId="4" borderId="5" xfId="0" applyNumberFormat="1" applyFont="1" applyFill="1" applyBorder="1"/>
    <xf numFmtId="0" fontId="4" fillId="3" borderId="9" xfId="0" applyFont="1" applyFill="1" applyBorder="1" applyAlignment="1">
      <alignment horizontal="right"/>
    </xf>
    <xf numFmtId="0" fontId="4" fillId="3" borderId="10" xfId="0" applyFont="1" applyFill="1" applyBorder="1"/>
    <xf numFmtId="44" fontId="4" fillId="3" borderId="10" xfId="0" applyNumberFormat="1" applyFont="1" applyFill="1" applyBorder="1"/>
    <xf numFmtId="44" fontId="4" fillId="3" borderId="11" xfId="0" applyNumberFormat="1" applyFont="1" applyFill="1" applyBorder="1"/>
    <xf numFmtId="0" fontId="4" fillId="5" borderId="12" xfId="0" applyFont="1" applyFill="1" applyBorder="1"/>
    <xf numFmtId="0" fontId="5" fillId="5" borderId="13" xfId="0" applyFont="1" applyFill="1" applyBorder="1"/>
    <xf numFmtId="0" fontId="5" fillId="5" borderId="14" xfId="0" applyFont="1" applyFill="1" applyBorder="1"/>
    <xf numFmtId="0" fontId="4" fillId="5" borderId="15" xfId="0" applyFont="1" applyFill="1" applyBorder="1" applyAlignment="1">
      <alignment horizontal="right"/>
    </xf>
    <xf numFmtId="0" fontId="4" fillId="5" borderId="16" xfId="0" applyFont="1" applyFill="1" applyBorder="1"/>
    <xf numFmtId="44" fontId="4" fillId="5" borderId="16" xfId="0" applyNumberFormat="1" applyFont="1" applyFill="1" applyBorder="1"/>
    <xf numFmtId="44" fontId="4" fillId="5" borderId="17" xfId="0" applyNumberFormat="1" applyFont="1" applyFill="1" applyBorder="1"/>
    <xf numFmtId="0" fontId="4" fillId="6" borderId="18" xfId="0" applyFont="1" applyFill="1" applyBorder="1"/>
    <xf numFmtId="0" fontId="5" fillId="6" borderId="19" xfId="0" applyFont="1" applyFill="1" applyBorder="1"/>
    <xf numFmtId="0" fontId="5" fillId="6" borderId="20" xfId="0" applyFont="1" applyFill="1" applyBorder="1"/>
    <xf numFmtId="0" fontId="4" fillId="0" borderId="4" xfId="0" applyFont="1" applyBorder="1"/>
    <xf numFmtId="0" fontId="5" fillId="0" borderId="5" xfId="0" applyFont="1" applyBorder="1"/>
    <xf numFmtId="0" fontId="5" fillId="0" borderId="4" xfId="0" applyFont="1" applyBorder="1"/>
    <xf numFmtId="44" fontId="5" fillId="4" borderId="5" xfId="1" applyFont="1" applyFill="1" applyBorder="1"/>
    <xf numFmtId="44" fontId="5" fillId="4" borderId="0" xfId="1" applyFont="1" applyFill="1"/>
    <xf numFmtId="0" fontId="4" fillId="6" borderId="21" xfId="0" applyFont="1" applyFill="1" applyBorder="1" applyAlignment="1">
      <alignment horizontal="right"/>
    </xf>
    <xf numFmtId="0" fontId="5" fillId="6" borderId="22" xfId="0" applyFont="1" applyFill="1" applyBorder="1"/>
    <xf numFmtId="44" fontId="4" fillId="6" borderId="22" xfId="0" applyNumberFormat="1" applyFont="1" applyFill="1" applyBorder="1"/>
    <xf numFmtId="44" fontId="4" fillId="6" borderId="23" xfId="0" applyNumberFormat="1" applyFont="1" applyFill="1" applyBorder="1"/>
    <xf numFmtId="0" fontId="4" fillId="7" borderId="24" xfId="0" applyFont="1" applyFill="1" applyBorder="1"/>
    <xf numFmtId="0" fontId="5" fillId="7" borderId="25" xfId="0" applyFont="1" applyFill="1" applyBorder="1"/>
    <xf numFmtId="0" fontId="5" fillId="7" borderId="26" xfId="0" applyFont="1" applyFill="1" applyBorder="1"/>
    <xf numFmtId="0" fontId="4" fillId="7" borderId="27" xfId="0" applyFont="1" applyFill="1" applyBorder="1" applyAlignment="1">
      <alignment horizontal="right"/>
    </xf>
    <xf numFmtId="0" fontId="5" fillId="7" borderId="28" xfId="0" applyFont="1" applyFill="1" applyBorder="1"/>
    <xf numFmtId="44" fontId="4" fillId="7" borderId="28" xfId="0" applyNumberFormat="1" applyFont="1" applyFill="1" applyBorder="1"/>
    <xf numFmtId="44" fontId="4" fillId="7" borderId="29" xfId="1" applyFont="1" applyFill="1" applyBorder="1"/>
    <xf numFmtId="0" fontId="4" fillId="8" borderId="30" xfId="0" applyFont="1" applyFill="1" applyBorder="1"/>
    <xf numFmtId="0" fontId="5" fillId="8" borderId="31" xfId="0" applyFont="1" applyFill="1" applyBorder="1"/>
    <xf numFmtId="0" fontId="5" fillId="8" borderId="32" xfId="0" applyFont="1" applyFill="1" applyBorder="1"/>
    <xf numFmtId="0" fontId="4" fillId="8" borderId="33" xfId="0" applyFont="1" applyFill="1" applyBorder="1" applyAlignment="1">
      <alignment horizontal="right"/>
    </xf>
    <xf numFmtId="0" fontId="5" fillId="8" borderId="34" xfId="0" applyFont="1" applyFill="1" applyBorder="1"/>
    <xf numFmtId="44" fontId="4" fillId="8" borderId="34" xfId="0" applyNumberFormat="1" applyFont="1" applyFill="1" applyBorder="1"/>
    <xf numFmtId="44" fontId="4" fillId="8" borderId="35" xfId="0" applyNumberFormat="1" applyFont="1" applyFill="1" applyBorder="1"/>
    <xf numFmtId="0" fontId="4" fillId="9" borderId="36" xfId="0" applyFont="1" applyFill="1" applyBorder="1"/>
    <xf numFmtId="0" fontId="5" fillId="9" borderId="37" xfId="0" applyFont="1" applyFill="1" applyBorder="1"/>
    <xf numFmtId="0" fontId="5" fillId="9" borderId="38" xfId="0" applyFont="1" applyFill="1" applyBorder="1"/>
    <xf numFmtId="0" fontId="4" fillId="0" borderId="4" xfId="0" applyFont="1" applyBorder="1" applyAlignment="1">
      <alignment horizontal="right"/>
    </xf>
    <xf numFmtId="0" fontId="4" fillId="9" borderId="39" xfId="0" applyFont="1" applyFill="1" applyBorder="1" applyAlignment="1">
      <alignment horizontal="right"/>
    </xf>
    <xf numFmtId="0" fontId="5" fillId="9" borderId="40" xfId="0" applyFont="1" applyFill="1" applyBorder="1"/>
    <xf numFmtId="44" fontId="4" fillId="9" borderId="40" xfId="0" applyNumberFormat="1" applyFont="1" applyFill="1" applyBorder="1"/>
    <xf numFmtId="44" fontId="4" fillId="9" borderId="41" xfId="0" applyNumberFormat="1" applyFont="1" applyFill="1" applyBorder="1"/>
    <xf numFmtId="0" fontId="4" fillId="10" borderId="42" xfId="0" applyFont="1" applyFill="1" applyBorder="1"/>
    <xf numFmtId="0" fontId="5" fillId="10" borderId="43" xfId="0" applyFont="1" applyFill="1" applyBorder="1"/>
    <xf numFmtId="0" fontId="5" fillId="10" borderId="44" xfId="0" applyFont="1" applyFill="1" applyBorder="1"/>
    <xf numFmtId="0" fontId="4" fillId="10" borderId="45" xfId="0" applyFont="1" applyFill="1" applyBorder="1" applyAlignment="1">
      <alignment horizontal="right"/>
    </xf>
    <xf numFmtId="0" fontId="5" fillId="10" borderId="46" xfId="0" applyFont="1" applyFill="1" applyBorder="1"/>
    <xf numFmtId="44" fontId="4" fillId="10" borderId="46" xfId="0" applyNumberFormat="1" applyFont="1" applyFill="1" applyBorder="1"/>
    <xf numFmtId="44" fontId="4" fillId="10" borderId="47" xfId="0" applyNumberFormat="1" applyFont="1" applyFill="1" applyBorder="1"/>
    <xf numFmtId="0" fontId="6" fillId="0" borderId="4" xfId="0" applyFont="1" applyBorder="1"/>
    <xf numFmtId="0" fontId="6" fillId="0" borderId="0" xfId="0" applyFont="1"/>
    <xf numFmtId="0" fontId="6" fillId="0" borderId="5" xfId="0" applyFont="1" applyBorder="1"/>
    <xf numFmtId="0" fontId="3" fillId="2" borderId="4" xfId="0" applyFont="1" applyFill="1" applyBorder="1" applyAlignment="1">
      <alignment horizontal="right"/>
    </xf>
    <xf numFmtId="0" fontId="7" fillId="2" borderId="0" xfId="0" applyFont="1" applyFill="1"/>
    <xf numFmtId="44" fontId="7" fillId="2" borderId="0" xfId="0" applyNumberFormat="1" applyFont="1" applyFill="1"/>
    <xf numFmtId="44" fontId="7" fillId="2" borderId="5" xfId="1" applyFont="1" applyFill="1" applyBorder="1"/>
    <xf numFmtId="0" fontId="3" fillId="2" borderId="48" xfId="0" applyFont="1" applyFill="1" applyBorder="1" applyAlignment="1">
      <alignment horizontal="right"/>
    </xf>
    <xf numFmtId="0" fontId="7" fillId="2" borderId="49" xfId="0" applyFont="1" applyFill="1" applyBorder="1"/>
    <xf numFmtId="44" fontId="7" fillId="2" borderId="49" xfId="0" applyNumberFormat="1" applyFont="1" applyFill="1" applyBorder="1"/>
    <xf numFmtId="44" fontId="7" fillId="2" borderId="50" xfId="1" applyFont="1" applyFill="1" applyBorder="1"/>
    <xf numFmtId="44" fontId="0" fillId="0" borderId="0" xfId="0" applyNumberFormat="1"/>
    <xf numFmtId="0" fontId="3" fillId="2" borderId="0"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73FD9-CA0E-475C-BB6E-2841BE1F0893}">
  <dimension ref="A1:D131"/>
  <sheetViews>
    <sheetView tabSelected="1" workbookViewId="0">
      <selection activeCell="H13" sqref="H13"/>
    </sheetView>
  </sheetViews>
  <sheetFormatPr defaultRowHeight="15" x14ac:dyDescent="0.25"/>
  <cols>
    <col min="1" max="4" width="40.7109375" customWidth="1"/>
  </cols>
  <sheetData>
    <row r="1" spans="1:4" ht="26.25" customHeight="1" x14ac:dyDescent="0.25">
      <c r="A1" s="1" t="s">
        <v>0</v>
      </c>
      <c r="B1" s="2"/>
      <c r="C1" s="2"/>
      <c r="D1" s="3"/>
    </row>
    <row r="2" spans="1:4" ht="26.25" customHeight="1" x14ac:dyDescent="0.25">
      <c r="A2" s="4"/>
      <c r="B2" s="5"/>
      <c r="C2" s="5"/>
      <c r="D2" s="6"/>
    </row>
    <row r="3" spans="1:4" ht="26.25" customHeight="1" x14ac:dyDescent="0.25">
      <c r="A3" s="13" t="s">
        <v>99</v>
      </c>
      <c r="B3" s="92"/>
      <c r="C3" s="92"/>
      <c r="D3" s="15"/>
    </row>
    <row r="4" spans="1:4" ht="15.75" x14ac:dyDescent="0.25">
      <c r="A4" s="7" t="s">
        <v>1</v>
      </c>
      <c r="B4" s="8" t="s">
        <v>2</v>
      </c>
      <c r="C4" s="8" t="s">
        <v>3</v>
      </c>
      <c r="D4" s="9" t="s">
        <v>4</v>
      </c>
    </row>
    <row r="5" spans="1:4" ht="15.75" x14ac:dyDescent="0.25">
      <c r="A5" s="10"/>
      <c r="B5" s="11"/>
      <c r="C5" s="11"/>
      <c r="D5" s="12"/>
    </row>
    <row r="6" spans="1:4" ht="15.75" x14ac:dyDescent="0.25">
      <c r="A6" s="13" t="s">
        <v>5</v>
      </c>
      <c r="B6" s="14"/>
      <c r="C6" s="14"/>
      <c r="D6" s="15"/>
    </row>
    <row r="7" spans="1:4" ht="15.75" x14ac:dyDescent="0.25">
      <c r="A7" s="10"/>
      <c r="B7" s="11"/>
      <c r="C7" s="11"/>
      <c r="D7" s="12"/>
    </row>
    <row r="8" spans="1:4" x14ac:dyDescent="0.25">
      <c r="A8" s="16" t="s">
        <v>6</v>
      </c>
      <c r="B8" s="17"/>
      <c r="C8" s="17"/>
      <c r="D8" s="18"/>
    </row>
    <row r="9" spans="1:4" ht="15.75" x14ac:dyDescent="0.25">
      <c r="A9" s="10"/>
      <c r="B9" s="11"/>
      <c r="C9" s="11"/>
      <c r="D9" s="12"/>
    </row>
    <row r="10" spans="1:4" x14ac:dyDescent="0.25">
      <c r="A10" s="19" t="s">
        <v>7</v>
      </c>
      <c r="B10" s="20"/>
      <c r="C10" s="20"/>
      <c r="D10" s="21"/>
    </row>
    <row r="11" spans="1:4" ht="15.75" x14ac:dyDescent="0.25">
      <c r="A11" s="10"/>
      <c r="B11" s="22" t="s">
        <v>8</v>
      </c>
      <c r="C11" s="23">
        <v>209625.3</v>
      </c>
      <c r="D11" s="24"/>
    </row>
    <row r="12" spans="1:4" x14ac:dyDescent="0.25">
      <c r="A12" s="25" t="s">
        <v>9</v>
      </c>
      <c r="B12" s="20"/>
      <c r="C12" s="26">
        <f>SUM(C11:C11)</f>
        <v>209625.3</v>
      </c>
      <c r="D12" s="27"/>
    </row>
    <row r="13" spans="1:4" ht="15.75" x14ac:dyDescent="0.25">
      <c r="A13" s="10"/>
      <c r="B13" s="11"/>
      <c r="C13" s="11"/>
      <c r="D13" s="12"/>
    </row>
    <row r="14" spans="1:4" x14ac:dyDescent="0.25">
      <c r="A14" s="19" t="s">
        <v>10</v>
      </c>
      <c r="B14" s="20"/>
      <c r="C14" s="20"/>
      <c r="D14" s="21"/>
    </row>
    <row r="15" spans="1:4" ht="15.75" x14ac:dyDescent="0.25">
      <c r="A15" s="10"/>
      <c r="B15" s="22" t="s">
        <v>11</v>
      </c>
      <c r="C15" s="23">
        <v>0</v>
      </c>
      <c r="D15" s="24"/>
    </row>
    <row r="16" spans="1:4" ht="15.75" x14ac:dyDescent="0.25">
      <c r="A16" s="10"/>
      <c r="B16" s="22" t="s">
        <v>12</v>
      </c>
      <c r="C16" s="23">
        <v>0</v>
      </c>
      <c r="D16" s="24"/>
    </row>
    <row r="17" spans="1:4" x14ac:dyDescent="0.25">
      <c r="A17" s="25" t="s">
        <v>13</v>
      </c>
      <c r="B17" s="20"/>
      <c r="C17" s="26">
        <f>SUM(C15:C15)</f>
        <v>0</v>
      </c>
      <c r="D17" s="27"/>
    </row>
    <row r="18" spans="1:4" ht="15.75" x14ac:dyDescent="0.25">
      <c r="A18" s="10"/>
      <c r="B18" s="11"/>
      <c r="C18" s="11"/>
      <c r="D18" s="12"/>
    </row>
    <row r="19" spans="1:4" x14ac:dyDescent="0.25">
      <c r="A19" s="28" t="s">
        <v>14</v>
      </c>
      <c r="B19" s="29"/>
      <c r="C19" s="30">
        <f>SUM(C12,C17)</f>
        <v>209625.3</v>
      </c>
      <c r="D19" s="31"/>
    </row>
    <row r="20" spans="1:4" ht="15.75" x14ac:dyDescent="0.25">
      <c r="A20" s="10"/>
      <c r="B20" s="11"/>
      <c r="C20" s="11"/>
      <c r="D20" s="12"/>
    </row>
    <row r="21" spans="1:4" x14ac:dyDescent="0.25">
      <c r="A21" s="32" t="s">
        <v>15</v>
      </c>
      <c r="B21" s="33"/>
      <c r="C21" s="33"/>
      <c r="D21" s="34"/>
    </row>
    <row r="22" spans="1:4" ht="15.75" x14ac:dyDescent="0.25">
      <c r="A22" s="10"/>
      <c r="B22" s="11"/>
      <c r="C22" s="11"/>
      <c r="D22" s="12"/>
    </row>
    <row r="23" spans="1:4" x14ac:dyDescent="0.25">
      <c r="A23" s="19" t="s">
        <v>16</v>
      </c>
      <c r="B23" s="20"/>
      <c r="C23" s="20"/>
      <c r="D23" s="21"/>
    </row>
    <row r="24" spans="1:4" ht="15.75" x14ac:dyDescent="0.25">
      <c r="A24" s="10"/>
      <c r="B24" s="22" t="s">
        <v>17</v>
      </c>
      <c r="C24" s="23">
        <v>238000</v>
      </c>
      <c r="D24" s="24"/>
    </row>
    <row r="25" spans="1:4" ht="15.75" x14ac:dyDescent="0.25">
      <c r="A25" s="10"/>
      <c r="B25" s="22" t="s">
        <v>18</v>
      </c>
      <c r="C25" s="23">
        <v>0</v>
      </c>
      <c r="D25" s="24"/>
    </row>
    <row r="26" spans="1:4" x14ac:dyDescent="0.25">
      <c r="A26" s="25" t="s">
        <v>19</v>
      </c>
      <c r="B26" s="20"/>
      <c r="C26" s="26">
        <f>SUM(C24:C25)</f>
        <v>238000</v>
      </c>
      <c r="D26" s="27"/>
    </row>
    <row r="27" spans="1:4" ht="15.75" x14ac:dyDescent="0.25">
      <c r="A27" s="10"/>
      <c r="B27" s="11"/>
      <c r="C27" s="11"/>
      <c r="D27" s="12"/>
    </row>
    <row r="28" spans="1:4" x14ac:dyDescent="0.25">
      <c r="A28" s="19" t="s">
        <v>20</v>
      </c>
      <c r="B28" s="20"/>
      <c r="C28" s="20"/>
      <c r="D28" s="21"/>
    </row>
    <row r="29" spans="1:4" ht="15.75" x14ac:dyDescent="0.25">
      <c r="A29" s="10"/>
      <c r="B29" s="22" t="s">
        <v>21</v>
      </c>
      <c r="C29" s="23">
        <v>0</v>
      </c>
      <c r="D29" s="24"/>
    </row>
    <row r="30" spans="1:4" x14ac:dyDescent="0.25">
      <c r="A30" s="25" t="s">
        <v>22</v>
      </c>
      <c r="B30" s="20"/>
      <c r="C30" s="26">
        <f>SUM(C29:C29)</f>
        <v>0</v>
      </c>
      <c r="D30" s="27"/>
    </row>
    <row r="31" spans="1:4" ht="15.75" x14ac:dyDescent="0.25">
      <c r="A31" s="10"/>
      <c r="B31" s="11"/>
      <c r="C31" s="11"/>
      <c r="D31" s="12"/>
    </row>
    <row r="32" spans="1:4" x14ac:dyDescent="0.25">
      <c r="A32" s="35" t="s">
        <v>23</v>
      </c>
      <c r="B32" s="36"/>
      <c r="C32" s="37">
        <f>SUM(C26,C30)</f>
        <v>238000</v>
      </c>
      <c r="D32" s="38"/>
    </row>
    <row r="33" spans="1:4" ht="15.75" x14ac:dyDescent="0.25">
      <c r="A33" s="10"/>
      <c r="B33" s="11"/>
      <c r="C33" s="11"/>
      <c r="D33" s="12"/>
    </row>
    <row r="34" spans="1:4" ht="15.75" x14ac:dyDescent="0.25">
      <c r="A34" s="13" t="s">
        <v>24</v>
      </c>
      <c r="B34" s="14"/>
      <c r="C34" s="14"/>
      <c r="D34" s="15"/>
    </row>
    <row r="35" spans="1:4" ht="15.75" x14ac:dyDescent="0.25">
      <c r="A35" s="10"/>
      <c r="B35" s="11"/>
      <c r="C35" s="11"/>
      <c r="D35" s="12"/>
    </row>
    <row r="36" spans="1:4" x14ac:dyDescent="0.25">
      <c r="A36" s="39" t="s">
        <v>25</v>
      </c>
      <c r="B36" s="40"/>
      <c r="C36" s="40"/>
      <c r="D36" s="41"/>
    </row>
    <row r="37" spans="1:4" x14ac:dyDescent="0.25">
      <c r="A37" s="42"/>
      <c r="B37" s="22"/>
      <c r="C37" s="22"/>
      <c r="D37" s="43"/>
    </row>
    <row r="38" spans="1:4" x14ac:dyDescent="0.25">
      <c r="A38" s="19" t="s">
        <v>26</v>
      </c>
      <c r="B38" s="20"/>
      <c r="C38" s="20"/>
      <c r="D38" s="21"/>
    </row>
    <row r="39" spans="1:4" x14ac:dyDescent="0.25">
      <c r="A39" s="44"/>
      <c r="B39" s="22" t="s">
        <v>27</v>
      </c>
      <c r="C39" s="23">
        <v>6500</v>
      </c>
      <c r="D39" s="24"/>
    </row>
    <row r="40" spans="1:4" x14ac:dyDescent="0.25">
      <c r="A40" s="44"/>
      <c r="B40" s="22" t="s">
        <v>28</v>
      </c>
      <c r="C40" s="23">
        <v>4000</v>
      </c>
      <c r="D40" s="24"/>
    </row>
    <row r="41" spans="1:4" x14ac:dyDescent="0.25">
      <c r="A41" s="44"/>
      <c r="B41" s="22" t="s">
        <v>29</v>
      </c>
      <c r="C41" s="23">
        <v>2250</v>
      </c>
      <c r="D41" s="24"/>
    </row>
    <row r="42" spans="1:4" x14ac:dyDescent="0.25">
      <c r="A42" s="44"/>
      <c r="B42" s="22" t="s">
        <v>30</v>
      </c>
      <c r="C42" s="23">
        <v>2000</v>
      </c>
      <c r="D42" s="24"/>
    </row>
    <row r="43" spans="1:4" x14ac:dyDescent="0.25">
      <c r="A43" s="44"/>
      <c r="B43" s="22" t="s">
        <v>31</v>
      </c>
      <c r="C43" s="23">
        <v>2000</v>
      </c>
      <c r="D43" s="24"/>
    </row>
    <row r="44" spans="1:4" x14ac:dyDescent="0.25">
      <c r="A44" s="44"/>
      <c r="B44" s="22" t="s">
        <v>32</v>
      </c>
      <c r="C44" s="23">
        <v>2000</v>
      </c>
      <c r="D44" s="24"/>
    </row>
    <row r="45" spans="1:4" x14ac:dyDescent="0.25">
      <c r="A45" s="44"/>
      <c r="B45" s="22" t="s">
        <v>33</v>
      </c>
      <c r="C45" s="23">
        <v>2000</v>
      </c>
      <c r="D45" s="24"/>
    </row>
    <row r="46" spans="1:4" x14ac:dyDescent="0.25">
      <c r="A46" s="44"/>
      <c r="B46" s="22" t="s">
        <v>34</v>
      </c>
      <c r="C46" s="23">
        <v>2000</v>
      </c>
      <c r="D46" s="24"/>
    </row>
    <row r="47" spans="1:4" x14ac:dyDescent="0.25">
      <c r="A47" s="44"/>
      <c r="B47" s="22" t="s">
        <v>35</v>
      </c>
      <c r="C47" s="23">
        <v>2000</v>
      </c>
      <c r="D47" s="24"/>
    </row>
    <row r="48" spans="1:4" x14ac:dyDescent="0.25">
      <c r="A48" s="25" t="s">
        <v>36</v>
      </c>
      <c r="B48" s="20"/>
      <c r="C48" s="26">
        <f>SUM(C39:C47)</f>
        <v>24750</v>
      </c>
      <c r="D48" s="45"/>
    </row>
    <row r="49" spans="1:4" x14ac:dyDescent="0.25">
      <c r="A49" s="44"/>
      <c r="B49" s="22"/>
      <c r="C49" s="22"/>
      <c r="D49" s="43"/>
    </row>
    <row r="50" spans="1:4" x14ac:dyDescent="0.25">
      <c r="A50" s="19" t="s">
        <v>37</v>
      </c>
      <c r="B50" s="20"/>
      <c r="C50" s="20"/>
      <c r="D50" s="21"/>
    </row>
    <row r="51" spans="1:4" x14ac:dyDescent="0.25">
      <c r="A51" s="44"/>
      <c r="B51" s="22" t="s">
        <v>38</v>
      </c>
      <c r="C51" s="23">
        <v>53000</v>
      </c>
      <c r="D51" s="24"/>
    </row>
    <row r="52" spans="1:4" x14ac:dyDescent="0.25">
      <c r="A52" s="44"/>
      <c r="B52" s="22" t="s">
        <v>39</v>
      </c>
      <c r="C52" s="23">
        <v>6810.5</v>
      </c>
      <c r="D52" s="24"/>
    </row>
    <row r="53" spans="1:4" x14ac:dyDescent="0.25">
      <c r="A53" s="44"/>
      <c r="B53" s="22" t="s">
        <v>40</v>
      </c>
      <c r="C53" s="23">
        <v>5564.16</v>
      </c>
      <c r="D53" s="24"/>
    </row>
    <row r="54" spans="1:4" x14ac:dyDescent="0.25">
      <c r="A54" s="44"/>
      <c r="B54" s="22" t="s">
        <v>41</v>
      </c>
      <c r="C54" s="23">
        <v>3286</v>
      </c>
      <c r="D54" s="24"/>
    </row>
    <row r="55" spans="1:4" x14ac:dyDescent="0.25">
      <c r="A55" s="44"/>
      <c r="B55" s="22" t="s">
        <v>42</v>
      </c>
      <c r="C55" s="23">
        <v>768.5</v>
      </c>
      <c r="D55" s="24"/>
    </row>
    <row r="56" spans="1:4" x14ac:dyDescent="0.25">
      <c r="A56" s="25" t="s">
        <v>43</v>
      </c>
      <c r="B56" s="20"/>
      <c r="C56" s="46">
        <f>SUM(C51:C55)</f>
        <v>69429.16</v>
      </c>
      <c r="D56" s="45"/>
    </row>
    <row r="57" spans="1:4" x14ac:dyDescent="0.25">
      <c r="A57" s="44"/>
      <c r="B57" s="22"/>
      <c r="C57" s="22"/>
      <c r="D57" s="43"/>
    </row>
    <row r="58" spans="1:4" x14ac:dyDescent="0.25">
      <c r="A58" s="19" t="s">
        <v>44</v>
      </c>
      <c r="B58" s="20"/>
      <c r="C58" s="20"/>
      <c r="D58" s="21"/>
    </row>
    <row r="59" spans="1:4" x14ac:dyDescent="0.25">
      <c r="A59" s="44"/>
      <c r="B59" s="22" t="s">
        <v>45</v>
      </c>
      <c r="C59" s="23">
        <v>17000</v>
      </c>
      <c r="D59" s="24"/>
    </row>
    <row r="60" spans="1:4" x14ac:dyDescent="0.25">
      <c r="A60" s="25" t="s">
        <v>46</v>
      </c>
      <c r="B60" s="20"/>
      <c r="C60" s="46">
        <f>SUM(C59:C59)</f>
        <v>17000</v>
      </c>
      <c r="D60" s="45"/>
    </row>
    <row r="61" spans="1:4" x14ac:dyDescent="0.25">
      <c r="A61" s="44"/>
      <c r="B61" s="22"/>
      <c r="C61" s="22"/>
      <c r="D61" s="43"/>
    </row>
    <row r="62" spans="1:4" x14ac:dyDescent="0.25">
      <c r="A62" s="47" t="s">
        <v>47</v>
      </c>
      <c r="B62" s="48"/>
      <c r="C62" s="49">
        <f>SUM(C48, C56, C60)</f>
        <v>111179.16</v>
      </c>
      <c r="D62" s="50"/>
    </row>
    <row r="63" spans="1:4" x14ac:dyDescent="0.25">
      <c r="A63" s="44"/>
      <c r="B63" s="22"/>
      <c r="C63" s="22"/>
      <c r="D63" s="43"/>
    </row>
    <row r="64" spans="1:4" x14ac:dyDescent="0.25">
      <c r="A64" s="51" t="s">
        <v>48</v>
      </c>
      <c r="B64" s="52"/>
      <c r="C64" s="52"/>
      <c r="D64" s="53"/>
    </row>
    <row r="65" spans="1:4" x14ac:dyDescent="0.25">
      <c r="A65" s="42"/>
      <c r="B65" s="22"/>
      <c r="C65" s="22"/>
      <c r="D65" s="43"/>
    </row>
    <row r="66" spans="1:4" x14ac:dyDescent="0.25">
      <c r="A66" s="19" t="s">
        <v>49</v>
      </c>
      <c r="B66" s="20"/>
      <c r="C66" s="20"/>
      <c r="D66" s="21"/>
    </row>
    <row r="67" spans="1:4" x14ac:dyDescent="0.25">
      <c r="A67" s="44"/>
      <c r="B67" s="22" t="s">
        <v>50</v>
      </c>
      <c r="C67" s="23">
        <v>174</v>
      </c>
      <c r="D67" s="24"/>
    </row>
    <row r="68" spans="1:4" x14ac:dyDescent="0.25">
      <c r="A68" s="44"/>
      <c r="B68" s="22" t="s">
        <v>51</v>
      </c>
      <c r="C68" s="23">
        <v>1000</v>
      </c>
      <c r="D68" s="24"/>
    </row>
    <row r="69" spans="1:4" x14ac:dyDescent="0.25">
      <c r="A69" s="25" t="s">
        <v>52</v>
      </c>
      <c r="B69" s="20"/>
      <c r="C69" s="46">
        <f>SUM(C67:C68)</f>
        <v>1174</v>
      </c>
      <c r="D69" s="45"/>
    </row>
    <row r="70" spans="1:4" x14ac:dyDescent="0.25">
      <c r="A70" s="44"/>
      <c r="B70" s="22"/>
      <c r="C70" s="22"/>
      <c r="D70" s="43"/>
    </row>
    <row r="71" spans="1:4" x14ac:dyDescent="0.25">
      <c r="A71" s="19" t="s">
        <v>53</v>
      </c>
      <c r="B71" s="20"/>
      <c r="C71" s="20"/>
      <c r="D71" s="21"/>
    </row>
    <row r="72" spans="1:4" x14ac:dyDescent="0.25">
      <c r="A72" s="44"/>
      <c r="B72" s="22" t="s">
        <v>54</v>
      </c>
      <c r="C72" s="23">
        <v>132</v>
      </c>
      <c r="D72" s="24"/>
    </row>
    <row r="73" spans="1:4" x14ac:dyDescent="0.25">
      <c r="A73" s="44"/>
      <c r="B73" s="22" t="s">
        <v>55</v>
      </c>
      <c r="C73" s="23">
        <v>1000</v>
      </c>
      <c r="D73" s="24"/>
    </row>
    <row r="74" spans="1:4" x14ac:dyDescent="0.25">
      <c r="A74" s="44"/>
      <c r="B74" s="22" t="s">
        <v>56</v>
      </c>
      <c r="C74" s="23">
        <v>500</v>
      </c>
      <c r="D74" s="24"/>
    </row>
    <row r="75" spans="1:4" x14ac:dyDescent="0.25">
      <c r="A75" s="25" t="s">
        <v>57</v>
      </c>
      <c r="B75" s="20"/>
      <c r="C75" s="46">
        <f>SUM(C72:C74)</f>
        <v>1632</v>
      </c>
      <c r="D75" s="45"/>
    </row>
    <row r="76" spans="1:4" x14ac:dyDescent="0.25">
      <c r="A76" s="44"/>
      <c r="B76" s="22"/>
      <c r="C76" s="22"/>
      <c r="D76" s="43"/>
    </row>
    <row r="77" spans="1:4" x14ac:dyDescent="0.25">
      <c r="A77" s="54" t="s">
        <v>58</v>
      </c>
      <c r="B77" s="55"/>
      <c r="C77" s="56">
        <f>SUM(C69, C75)</f>
        <v>2806</v>
      </c>
      <c r="D77" s="57"/>
    </row>
    <row r="78" spans="1:4" x14ac:dyDescent="0.25">
      <c r="A78" s="44"/>
      <c r="B78" s="22"/>
      <c r="C78" s="22"/>
      <c r="D78" s="43"/>
    </row>
    <row r="79" spans="1:4" x14ac:dyDescent="0.25">
      <c r="A79" s="58" t="s">
        <v>59</v>
      </c>
      <c r="B79" s="59"/>
      <c r="C79" s="59"/>
      <c r="D79" s="60"/>
    </row>
    <row r="80" spans="1:4" x14ac:dyDescent="0.25">
      <c r="A80" s="42"/>
      <c r="B80" s="22"/>
      <c r="C80" s="22"/>
      <c r="D80" s="43"/>
    </row>
    <row r="81" spans="1:4" x14ac:dyDescent="0.25">
      <c r="A81" s="19" t="s">
        <v>60</v>
      </c>
      <c r="B81" s="20"/>
      <c r="C81" s="20"/>
      <c r="D81" s="21"/>
    </row>
    <row r="82" spans="1:4" x14ac:dyDescent="0.25">
      <c r="A82" s="44"/>
      <c r="B82" s="22" t="s">
        <v>61</v>
      </c>
      <c r="C82" s="23">
        <v>35000</v>
      </c>
      <c r="D82" s="24"/>
    </row>
    <row r="83" spans="1:4" x14ac:dyDescent="0.25">
      <c r="A83" s="44"/>
      <c r="B83" s="22" t="s">
        <v>62</v>
      </c>
      <c r="C83" s="23">
        <v>17500</v>
      </c>
      <c r="D83" s="24"/>
    </row>
    <row r="84" spans="1:4" x14ac:dyDescent="0.25">
      <c r="A84" s="44"/>
      <c r="B84" s="22" t="s">
        <v>63</v>
      </c>
      <c r="C84" s="23">
        <v>7000</v>
      </c>
      <c r="D84" s="24"/>
    </row>
    <row r="85" spans="1:4" x14ac:dyDescent="0.25">
      <c r="A85" s="25" t="s">
        <v>64</v>
      </c>
      <c r="B85" s="20"/>
      <c r="C85" s="26">
        <f>SUM(C82:C84)</f>
        <v>59500</v>
      </c>
      <c r="D85" s="45"/>
    </row>
    <row r="86" spans="1:4" x14ac:dyDescent="0.25">
      <c r="A86" s="44"/>
      <c r="B86" s="22"/>
      <c r="C86" s="22"/>
      <c r="D86" s="43"/>
    </row>
    <row r="87" spans="1:4" x14ac:dyDescent="0.25">
      <c r="A87" s="19" t="s">
        <v>65</v>
      </c>
      <c r="B87" s="20"/>
      <c r="C87" s="20"/>
      <c r="D87" s="21"/>
    </row>
    <row r="88" spans="1:4" x14ac:dyDescent="0.25">
      <c r="A88" s="44"/>
      <c r="B88" s="22" t="s">
        <v>66</v>
      </c>
      <c r="C88" s="23">
        <v>4000</v>
      </c>
      <c r="D88" s="24"/>
    </row>
    <row r="89" spans="1:4" x14ac:dyDescent="0.25">
      <c r="A89" s="44"/>
      <c r="B89" s="22" t="s">
        <v>67</v>
      </c>
      <c r="C89" s="23">
        <v>1000</v>
      </c>
      <c r="D89" s="24"/>
    </row>
    <row r="90" spans="1:4" x14ac:dyDescent="0.25">
      <c r="A90" s="44"/>
      <c r="B90" s="22" t="s">
        <v>68</v>
      </c>
      <c r="C90" s="23">
        <v>3000</v>
      </c>
      <c r="D90" s="24"/>
    </row>
    <row r="91" spans="1:4" x14ac:dyDescent="0.25">
      <c r="A91" s="25" t="s">
        <v>69</v>
      </c>
      <c r="B91" s="20"/>
      <c r="C91" s="46">
        <f>SUM(C88:C90)</f>
        <v>8000</v>
      </c>
      <c r="D91" s="45"/>
    </row>
    <row r="92" spans="1:4" x14ac:dyDescent="0.25">
      <c r="A92" s="44"/>
      <c r="B92" s="22"/>
      <c r="C92" s="22"/>
      <c r="D92" s="43"/>
    </row>
    <row r="93" spans="1:4" x14ac:dyDescent="0.25">
      <c r="A93" s="61" t="s">
        <v>70</v>
      </c>
      <c r="B93" s="62"/>
      <c r="C93" s="63">
        <f>SUM(C85, C91)</f>
        <v>67500</v>
      </c>
      <c r="D93" s="64"/>
    </row>
    <row r="94" spans="1:4" x14ac:dyDescent="0.25">
      <c r="A94" s="44"/>
      <c r="B94" s="22"/>
      <c r="C94" s="22"/>
      <c r="D94" s="43"/>
    </row>
    <row r="95" spans="1:4" x14ac:dyDescent="0.25">
      <c r="A95" s="65" t="s">
        <v>71</v>
      </c>
      <c r="B95" s="66"/>
      <c r="C95" s="66"/>
      <c r="D95" s="67"/>
    </row>
    <row r="96" spans="1:4" x14ac:dyDescent="0.25">
      <c r="A96" s="42"/>
      <c r="B96" s="22"/>
      <c r="C96" s="22"/>
      <c r="D96" s="43"/>
    </row>
    <row r="97" spans="1:4" x14ac:dyDescent="0.25">
      <c r="A97" s="19" t="s">
        <v>72</v>
      </c>
      <c r="B97" s="20"/>
      <c r="C97" s="20"/>
      <c r="D97" s="21"/>
    </row>
    <row r="98" spans="1:4" x14ac:dyDescent="0.25">
      <c r="A98" s="44"/>
      <c r="B98" s="22" t="s">
        <v>73</v>
      </c>
      <c r="C98" s="23">
        <v>3250</v>
      </c>
      <c r="D98" s="24"/>
    </row>
    <row r="99" spans="1:4" x14ac:dyDescent="0.25">
      <c r="A99" s="25" t="s">
        <v>74</v>
      </c>
      <c r="B99" s="20"/>
      <c r="C99" s="46">
        <f>SUM(C98:C98)</f>
        <v>3250</v>
      </c>
      <c r="D99" s="45"/>
    </row>
    <row r="100" spans="1:4" x14ac:dyDescent="0.25">
      <c r="A100" s="44"/>
      <c r="B100" s="22"/>
      <c r="C100" s="22"/>
      <c r="D100" s="43"/>
    </row>
    <row r="101" spans="1:4" x14ac:dyDescent="0.25">
      <c r="A101" s="19" t="s">
        <v>75</v>
      </c>
      <c r="B101" s="20"/>
      <c r="C101" s="20"/>
      <c r="D101" s="21"/>
    </row>
    <row r="102" spans="1:4" x14ac:dyDescent="0.25">
      <c r="A102" s="44"/>
      <c r="B102" s="22" t="s">
        <v>76</v>
      </c>
      <c r="C102" s="23">
        <v>17000</v>
      </c>
      <c r="D102" s="24" t="s">
        <v>77</v>
      </c>
    </row>
    <row r="103" spans="1:4" x14ac:dyDescent="0.25">
      <c r="A103" s="44"/>
      <c r="B103" s="22" t="s">
        <v>78</v>
      </c>
      <c r="C103" s="23">
        <v>20000</v>
      </c>
      <c r="D103" s="24" t="s">
        <v>79</v>
      </c>
    </row>
    <row r="104" spans="1:4" x14ac:dyDescent="0.25">
      <c r="A104" s="25" t="s">
        <v>80</v>
      </c>
      <c r="B104" s="20"/>
      <c r="C104" s="46">
        <f>SUM(C102:C103)</f>
        <v>37000</v>
      </c>
      <c r="D104" s="45"/>
    </row>
    <row r="105" spans="1:4" x14ac:dyDescent="0.25">
      <c r="A105" s="68"/>
      <c r="B105" s="22"/>
      <c r="C105" s="22"/>
      <c r="D105" s="43"/>
    </row>
    <row r="106" spans="1:4" x14ac:dyDescent="0.25">
      <c r="A106" s="19" t="s">
        <v>81</v>
      </c>
      <c r="B106" s="20"/>
      <c r="C106" s="20"/>
      <c r="D106" s="21"/>
    </row>
    <row r="107" spans="1:4" x14ac:dyDescent="0.25">
      <c r="A107" s="44"/>
      <c r="B107" s="22" t="s">
        <v>82</v>
      </c>
      <c r="C107" s="23">
        <v>2000</v>
      </c>
      <c r="D107" s="24"/>
    </row>
    <row r="108" spans="1:4" x14ac:dyDescent="0.25">
      <c r="A108" s="25" t="s">
        <v>83</v>
      </c>
      <c r="B108" s="20"/>
      <c r="C108" s="46">
        <f>SUM(C107:C107)</f>
        <v>2000</v>
      </c>
      <c r="D108" s="45"/>
    </row>
    <row r="109" spans="1:4" x14ac:dyDescent="0.25">
      <c r="A109" s="44"/>
      <c r="B109" s="22"/>
      <c r="C109" s="22"/>
      <c r="D109" s="43"/>
    </row>
    <row r="110" spans="1:4" x14ac:dyDescent="0.25">
      <c r="A110" s="19" t="s">
        <v>84</v>
      </c>
      <c r="B110" s="20"/>
      <c r="C110" s="20"/>
      <c r="D110" s="21"/>
    </row>
    <row r="111" spans="1:4" x14ac:dyDescent="0.25">
      <c r="A111" s="44"/>
      <c r="B111" s="22" t="s">
        <v>85</v>
      </c>
      <c r="C111" s="23">
        <v>4500</v>
      </c>
      <c r="D111" s="24" t="s">
        <v>86</v>
      </c>
    </row>
    <row r="112" spans="1:4" x14ac:dyDescent="0.25">
      <c r="A112" s="44"/>
      <c r="B112" s="22" t="s">
        <v>87</v>
      </c>
      <c r="C112" s="23">
        <v>3000</v>
      </c>
      <c r="D112" s="24"/>
    </row>
    <row r="113" spans="1:4" x14ac:dyDescent="0.25">
      <c r="A113" s="44"/>
      <c r="B113" s="22" t="s">
        <v>88</v>
      </c>
      <c r="C113" s="23">
        <v>4500</v>
      </c>
      <c r="D113" s="24"/>
    </row>
    <row r="114" spans="1:4" x14ac:dyDescent="0.25">
      <c r="A114" s="25" t="s">
        <v>89</v>
      </c>
      <c r="B114" s="20"/>
      <c r="C114" s="46">
        <f>SUM(C111:C113)</f>
        <v>12000</v>
      </c>
      <c r="D114" s="45"/>
    </row>
    <row r="115" spans="1:4" x14ac:dyDescent="0.25">
      <c r="A115" s="44"/>
      <c r="B115" s="22"/>
      <c r="C115" s="22"/>
      <c r="D115" s="43"/>
    </row>
    <row r="116" spans="1:4" x14ac:dyDescent="0.25">
      <c r="A116" s="69" t="s">
        <v>90</v>
      </c>
      <c r="B116" s="70"/>
      <c r="C116" s="71">
        <f>SUM(C99, C104, C108, C114)</f>
        <v>54250</v>
      </c>
      <c r="D116" s="72"/>
    </row>
    <row r="117" spans="1:4" x14ac:dyDescent="0.25">
      <c r="A117" s="44"/>
      <c r="B117" s="22"/>
      <c r="C117" s="22"/>
      <c r="D117" s="43"/>
    </row>
    <row r="118" spans="1:4" x14ac:dyDescent="0.25">
      <c r="A118" s="73" t="s">
        <v>91</v>
      </c>
      <c r="B118" s="74"/>
      <c r="C118" s="74"/>
      <c r="D118" s="75"/>
    </row>
    <row r="119" spans="1:4" x14ac:dyDescent="0.25">
      <c r="A119" s="42"/>
      <c r="B119" s="22"/>
      <c r="C119" s="22"/>
      <c r="D119" s="43"/>
    </row>
    <row r="120" spans="1:4" x14ac:dyDescent="0.25">
      <c r="A120" s="19" t="s">
        <v>92</v>
      </c>
      <c r="B120" s="20"/>
      <c r="C120" s="20"/>
      <c r="D120" s="21"/>
    </row>
    <row r="121" spans="1:4" x14ac:dyDescent="0.25">
      <c r="A121" s="44"/>
      <c r="B121" s="22" t="s">
        <v>93</v>
      </c>
      <c r="C121" s="23">
        <v>26070</v>
      </c>
      <c r="D121" s="24"/>
    </row>
    <row r="122" spans="1:4" x14ac:dyDescent="0.25">
      <c r="A122" s="25" t="s">
        <v>94</v>
      </c>
      <c r="B122" s="20"/>
      <c r="C122" s="46">
        <f>SUM(C121:C121)</f>
        <v>26070</v>
      </c>
      <c r="D122" s="45"/>
    </row>
    <row r="123" spans="1:4" x14ac:dyDescent="0.25">
      <c r="A123" s="44"/>
      <c r="B123" s="22"/>
      <c r="C123" s="22"/>
      <c r="D123" s="43"/>
    </row>
    <row r="124" spans="1:4" x14ac:dyDescent="0.25">
      <c r="A124" s="76" t="s">
        <v>95</v>
      </c>
      <c r="B124" s="77"/>
      <c r="C124" s="78">
        <f>SUM(C122)</f>
        <v>26070</v>
      </c>
      <c r="D124" s="79"/>
    </row>
    <row r="125" spans="1:4" x14ac:dyDescent="0.25">
      <c r="A125" s="80"/>
      <c r="B125" s="81"/>
      <c r="C125" s="81"/>
      <c r="D125" s="82"/>
    </row>
    <row r="126" spans="1:4" x14ac:dyDescent="0.25">
      <c r="A126" s="80"/>
      <c r="B126" s="81"/>
      <c r="C126" s="81"/>
      <c r="D126" s="82"/>
    </row>
    <row r="127" spans="1:4" ht="15.75" x14ac:dyDescent="0.25">
      <c r="A127" s="83" t="s">
        <v>96</v>
      </c>
      <c r="B127" s="84"/>
      <c r="C127" s="85">
        <f>SUM(C32)</f>
        <v>238000</v>
      </c>
      <c r="D127" s="86"/>
    </row>
    <row r="128" spans="1:4" ht="15.75" x14ac:dyDescent="0.25">
      <c r="A128" s="83" t="s">
        <v>97</v>
      </c>
      <c r="B128" s="84"/>
      <c r="C128" s="85">
        <f>SUM(C62,C77,C93,C116,C124)</f>
        <v>261805.16</v>
      </c>
      <c r="D128" s="86"/>
    </row>
    <row r="129" spans="1:4" ht="16.5" thickBot="1" x14ac:dyDescent="0.3">
      <c r="A129" s="87" t="s">
        <v>98</v>
      </c>
      <c r="B129" s="88"/>
      <c r="C129" s="89">
        <f>C127-C128</f>
        <v>-23805.160000000003</v>
      </c>
      <c r="D129" s="90"/>
    </row>
    <row r="131" spans="1:4" x14ac:dyDescent="0.25">
      <c r="C131" s="91"/>
    </row>
  </sheetData>
  <mergeCells count="4">
    <mergeCell ref="A1:D2"/>
    <mergeCell ref="A6:D6"/>
    <mergeCell ref="A34:D34"/>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N</dc:creator>
  <cp:lastModifiedBy>Jacob N</cp:lastModifiedBy>
  <dcterms:created xsi:type="dcterms:W3CDTF">2019-09-17T23:40:55Z</dcterms:created>
  <dcterms:modified xsi:type="dcterms:W3CDTF">2019-09-17T23:43:24Z</dcterms:modified>
</cp:coreProperties>
</file>